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5360" windowHeight="8730" tabRatio="979" activeTab="1"/>
  </bookViews>
  <sheets>
    <sheet name="Poisson with variation A" sheetId="1" r:id="rId1"/>
    <sheet name="Poisson with variation B" sheetId="2" r:id="rId2"/>
  </sheets>
  <definedNames/>
  <calcPr fullCalcOnLoad="1"/>
</workbook>
</file>

<file path=xl/sharedStrings.xml><?xml version="1.0" encoding="utf-8"?>
<sst xmlns="http://schemas.openxmlformats.org/spreadsheetml/2006/main" count="28" uniqueCount="17">
  <si>
    <t>X</t>
  </si>
  <si>
    <t>SUM</t>
  </si>
  <si>
    <t>Probability</t>
  </si>
  <si>
    <t>=</t>
  </si>
  <si>
    <t>Standard Deviation</t>
  </si>
  <si>
    <t>Mean</t>
  </si>
  <si>
    <t>Randomisation</t>
  </si>
  <si>
    <t>E(X)</t>
  </si>
  <si>
    <t>x.prob</t>
  </si>
  <si>
    <t>x^2.prob</t>
  </si>
  <si>
    <t>Total</t>
  </si>
  <si>
    <t>E(X^2)</t>
  </si>
  <si>
    <t>= Sqrt [ E(X) - E(X)^2 ]</t>
  </si>
  <si>
    <t>POISSON DISTRIBUTION MODELLING</t>
  </si>
  <si>
    <t>Changing 'λ'</t>
  </si>
  <si>
    <t>λ=</t>
  </si>
  <si>
    <t>Amount of variation from the actual Poisson Distribution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</si>
</sst>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0.000000E+00"/>
    <numFmt numFmtId="179" formatCode="0.00000E+00"/>
    <numFmt numFmtId="180" formatCode="0.0000E+00"/>
    <numFmt numFmtId="181" formatCode="0.000E+00"/>
    <numFmt numFmtId="182" formatCode="[$-1409]dddd\,\ d\ mmmm\ yyyy"/>
    <numFmt numFmtId="183" formatCode="[$-1409]h:mm:ss\ AM/PM"/>
  </numFmts>
  <fonts count="7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sz val="18"/>
      <name val="Arial"/>
      <family val="0"/>
    </font>
    <font>
      <b/>
      <sz val="18"/>
      <name val="Arial"/>
      <family val="0"/>
    </font>
    <font>
      <b/>
      <sz val="16"/>
      <name val="Arial"/>
      <family val="0"/>
    </font>
    <font>
      <b/>
      <sz val="18"/>
      <color indexed="48"/>
      <name val="Arial"/>
      <family val="2"/>
    </font>
    <font>
      <b/>
      <sz val="16"/>
      <color indexed="48"/>
      <name val="Arial"/>
      <family val="2"/>
    </font>
    <font>
      <b/>
      <sz val="18"/>
      <color indexed="12"/>
      <name val="Arial"/>
      <family val="2"/>
    </font>
    <font>
      <sz val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8"/>
      <color indexed="9"/>
      <name val="Arial"/>
      <family val="2"/>
    </font>
    <font>
      <b/>
      <sz val="18"/>
      <color indexed="10"/>
      <name val="Arial"/>
      <family val="2"/>
    </font>
    <font>
      <sz val="18"/>
      <color indexed="17"/>
      <name val="Arial"/>
      <family val="2"/>
    </font>
    <font>
      <b/>
      <sz val="18"/>
      <color indexed="17"/>
      <name val="Arial"/>
      <family val="2"/>
    </font>
    <font>
      <b/>
      <sz val="22"/>
      <color indexed="10"/>
      <name val="Arial"/>
      <family val="2"/>
    </font>
    <font>
      <sz val="22"/>
      <color indexed="9"/>
      <name val="Arial"/>
      <family val="2"/>
    </font>
    <font>
      <sz val="22"/>
      <color indexed="17"/>
      <name val="Arial"/>
      <family val="2"/>
    </font>
    <font>
      <b/>
      <sz val="22"/>
      <color indexed="17"/>
      <name val="Arial"/>
      <family val="2"/>
    </font>
    <font>
      <sz val="15.5"/>
      <color indexed="8"/>
      <name val="Arial"/>
      <family val="0"/>
    </font>
    <font>
      <sz val="18"/>
      <color indexed="8"/>
      <name val="Arial"/>
      <family val="0"/>
    </font>
    <font>
      <sz val="10"/>
      <color indexed="8"/>
      <name val="Calibri"/>
      <family val="0"/>
    </font>
    <font>
      <b/>
      <sz val="20"/>
      <color indexed="10"/>
      <name val="Calibri"/>
      <family val="0"/>
    </font>
    <font>
      <sz val="18"/>
      <color indexed="8"/>
      <name val="Calibri"/>
      <family val="0"/>
    </font>
    <font>
      <b/>
      <sz val="18"/>
      <color indexed="17"/>
      <name val="Calibri"/>
      <family val="0"/>
    </font>
    <font>
      <b/>
      <sz val="18"/>
      <color indexed="8"/>
      <name val="Arial"/>
      <family val="0"/>
    </font>
    <font>
      <b/>
      <sz val="14"/>
      <color indexed="10"/>
      <name val="Calibri"/>
      <family val="0"/>
    </font>
    <font>
      <b/>
      <sz val="18"/>
      <color indexed="10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0"/>
      <name val="Arial"/>
      <family val="2"/>
    </font>
    <font>
      <b/>
      <sz val="18"/>
      <color rgb="FFFF0000"/>
      <name val="Arial"/>
      <family val="2"/>
    </font>
    <font>
      <sz val="18"/>
      <color rgb="FF009900"/>
      <name val="Arial"/>
      <family val="2"/>
    </font>
    <font>
      <b/>
      <sz val="18"/>
      <color rgb="FF009900"/>
      <name val="Arial"/>
      <family val="2"/>
    </font>
    <font>
      <b/>
      <sz val="18"/>
      <color rgb="FF008000"/>
      <name val="Arial"/>
      <family val="2"/>
    </font>
    <font>
      <b/>
      <sz val="22"/>
      <color rgb="FFFF0000"/>
      <name val="Arial"/>
      <family val="2"/>
    </font>
    <font>
      <sz val="22"/>
      <color theme="0"/>
      <name val="Arial"/>
      <family val="2"/>
    </font>
    <font>
      <sz val="22"/>
      <color rgb="FF009900"/>
      <name val="Arial"/>
      <family val="2"/>
    </font>
    <font>
      <b/>
      <sz val="22"/>
      <color rgb="FF0099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5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right"/>
    </xf>
    <xf numFmtId="0" fontId="10" fillId="0" borderId="0" xfId="0" applyFont="1" applyFill="1" applyAlignment="1" quotePrefix="1">
      <alignment horizontal="right"/>
    </xf>
    <xf numFmtId="0" fontId="10" fillId="0" borderId="0" xfId="0" applyFont="1" applyFill="1" applyAlignment="1">
      <alignment horizontal="left"/>
    </xf>
    <xf numFmtId="0" fontId="8" fillId="0" borderId="0" xfId="0" applyFont="1" applyAlignment="1">
      <alignment horizontal="center"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3" fillId="0" borderId="0" xfId="0" applyFont="1" applyAlignment="1">
      <alignment horizontal="right"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65" fillId="0" borderId="0" xfId="0" applyFont="1" applyAlignment="1">
      <alignment horizontal="right"/>
    </xf>
    <xf numFmtId="0" fontId="8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0" fontId="6" fillId="0" borderId="0" xfId="0" applyFont="1" applyAlignment="1">
      <alignment horizontal="center"/>
    </xf>
    <xf numFmtId="2" fontId="8" fillId="0" borderId="10" xfId="0" applyNumberFormat="1" applyFont="1" applyBorder="1" applyAlignment="1">
      <alignment horizontal="center"/>
    </xf>
    <xf numFmtId="176" fontId="5" fillId="0" borderId="10" xfId="0" applyNumberFormat="1" applyFont="1" applyBorder="1" applyAlignment="1">
      <alignment horizontal="center"/>
    </xf>
    <xf numFmtId="176" fontId="5" fillId="0" borderId="11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6" fillId="0" borderId="0" xfId="0" applyFont="1" applyAlignment="1" quotePrefix="1">
      <alignment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right"/>
    </xf>
    <xf numFmtId="175" fontId="8" fillId="0" borderId="10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67" fillId="0" borderId="0" xfId="0" applyFont="1" applyAlignment="1">
      <alignment/>
    </xf>
    <xf numFmtId="0" fontId="67" fillId="0" borderId="0" xfId="0" applyFont="1" applyAlignment="1">
      <alignment horizontal="right"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0" fontId="70" fillId="0" borderId="0" xfId="0" applyFont="1" applyAlignment="1">
      <alignment/>
    </xf>
    <xf numFmtId="0" fontId="70" fillId="0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5"/>
          <c:y val="0.0475"/>
          <c:w val="0.96275"/>
          <c:h val="0.91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'Poisson with variation A'!$B$6:$B$26</c:f>
              <c:numCache/>
            </c:numRef>
          </c:cat>
          <c:val>
            <c:numRef>
              <c:f>'Poisson with variation A'!$E$6:$E$26</c:f>
              <c:numCache/>
            </c:numRef>
          </c:val>
        </c:ser>
        <c:axId val="3778960"/>
        <c:axId val="34010641"/>
      </c:barChart>
      <c:catAx>
        <c:axId val="37789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010641"/>
        <c:crosses val="autoZero"/>
        <c:auto val="1"/>
        <c:lblOffset val="100"/>
        <c:tickLblSkip val="1"/>
        <c:noMultiLvlLbl val="0"/>
      </c:catAx>
      <c:valAx>
        <c:axId val="340106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78960"/>
        <c:crossesAt val="1"/>
        <c:crossBetween val="between"/>
        <c:dispUnits/>
      </c:valAx>
      <c:spPr>
        <a:noFill/>
        <a:ln w="3175">
          <a:solidFill>
            <a:srgbClr val="C0C0C0"/>
          </a:solidFill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"/>
          <c:y val="0.1535"/>
          <c:w val="0.91675"/>
          <c:h val="0.28975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'Poisson with variation A'!$R$2</c:f>
              <c:strCache>
                <c:ptCount val="1"/>
                <c:pt idx="0">
                  <c:v>Mean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numFmt formatCode="General" sourceLinked="1"/>
          </c:dLbls>
          <c:xVal>
            <c:numRef>
              <c:f>'Poisson with variation A'!$S$1:$S$2</c:f>
              <c:numCache/>
            </c:numRef>
          </c:xVal>
          <c:yVal>
            <c:numRef>
              <c:f>'Poisson with variation A'!$T$1:$T$2</c:f>
              <c:numCache/>
            </c:numRef>
          </c:yVal>
          <c:smooth val="1"/>
        </c:ser>
        <c:ser>
          <c:idx val="2"/>
          <c:order val="1"/>
          <c:tx>
            <c:strRef>
              <c:f>'Poisson with variation A'!$R$3</c:f>
              <c:strCache>
                <c:ptCount val="1"/>
                <c:pt idx="0">
                  <c:v>Standard Deviation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delete val="1"/>
            </c:dLbl>
            <c:numFmt formatCode="General" sourceLinked="1"/>
          </c:dLbls>
          <c:xVal>
            <c:numRef>
              <c:f>'Poisson with variation A'!$V$1:$V$2</c:f>
              <c:numCache/>
            </c:numRef>
          </c:xVal>
          <c:yVal>
            <c:numRef>
              <c:f>'Poisson with variation A'!$W$1:$W$2</c:f>
              <c:numCache/>
            </c:numRef>
          </c:yVal>
          <c:smooth val="1"/>
        </c:ser>
        <c:axId val="37660314"/>
        <c:axId val="3398507"/>
      </c:scatterChart>
      <c:valAx>
        <c:axId val="37660314"/>
        <c:scaling>
          <c:orientation val="minMax"/>
          <c:max val="20"/>
          <c:min val="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398507"/>
        <c:crosses val="autoZero"/>
        <c:crossBetween val="midCat"/>
        <c:dispUnits/>
      </c:valAx>
      <c:valAx>
        <c:axId val="339850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7660314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25"/>
          <c:y val="0.09075"/>
          <c:w val="0.98625"/>
          <c:h val="0.90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'Poisson with variation B'!$B$6:$B$26</c:f>
              <c:numCache/>
            </c:numRef>
          </c:cat>
          <c:val>
            <c:numRef>
              <c:f>'Poisson with variation B'!$E$6:$E$26</c:f>
              <c:numCache/>
            </c:numRef>
          </c:val>
        </c:ser>
        <c:axId val="30586564"/>
        <c:axId val="6843621"/>
      </c:barChart>
      <c:catAx>
        <c:axId val="305865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843621"/>
        <c:crosses val="autoZero"/>
        <c:auto val="1"/>
        <c:lblOffset val="100"/>
        <c:tickLblSkip val="1"/>
        <c:noMultiLvlLbl val="0"/>
      </c:catAx>
      <c:valAx>
        <c:axId val="68436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586564"/>
        <c:crossesAt val="1"/>
        <c:crossBetween val="between"/>
        <c:dispUnits/>
      </c:valAx>
      <c:spPr>
        <a:noFill/>
        <a:ln w="3175">
          <a:solidFill>
            <a:srgbClr val="C0C0C0"/>
          </a:solidFill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103"/>
          <c:w val="0.94625"/>
          <c:h val="0.27075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'Poisson with variation B'!$R$2</c:f>
              <c:strCache>
                <c:ptCount val="1"/>
                <c:pt idx="0">
                  <c:v>Mean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numFmt formatCode="General" sourceLinked="1"/>
          </c:dLbls>
          <c:xVal>
            <c:numRef>
              <c:f>'Poisson with variation B'!$S$1:$S$2</c:f>
              <c:numCache/>
            </c:numRef>
          </c:xVal>
          <c:yVal>
            <c:numRef>
              <c:f>'Poisson with variation B'!$T$1:$T$2</c:f>
              <c:numCache/>
            </c:numRef>
          </c:yVal>
          <c:smooth val="1"/>
        </c:ser>
        <c:ser>
          <c:idx val="2"/>
          <c:order val="1"/>
          <c:tx>
            <c:strRef>
              <c:f>'Poisson with variation B'!$R$3</c:f>
              <c:strCache>
                <c:ptCount val="1"/>
                <c:pt idx="0">
                  <c:v>Standard Deviation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delete val="1"/>
            </c:dLbl>
            <c:numFmt formatCode="General" sourceLinked="1"/>
          </c:dLbls>
          <c:xVal>
            <c:numRef>
              <c:f>'Poisson with variation B'!$V$1:$V$2</c:f>
              <c:numCache/>
            </c:numRef>
          </c:xVal>
          <c:yVal>
            <c:numRef>
              <c:f>'Poisson with variation B'!$W$1:$W$2</c:f>
              <c:numCache/>
            </c:numRef>
          </c:yVal>
          <c:smooth val="1"/>
        </c:ser>
        <c:axId val="61592590"/>
        <c:axId val="17462399"/>
      </c:scatterChart>
      <c:valAx>
        <c:axId val="61592590"/>
        <c:scaling>
          <c:orientation val="minMax"/>
          <c:max val="20"/>
          <c:min val="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7462399"/>
        <c:crosses val="autoZero"/>
        <c:crossBetween val="midCat"/>
        <c:dispUnits/>
      </c:valAx>
      <c:valAx>
        <c:axId val="1746239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159259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2.emf" /><Relationship Id="rId4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219075</xdr:colOff>
      <xdr:row>6</xdr:row>
      <xdr:rowOff>104775</xdr:rowOff>
    </xdr:from>
    <xdr:to>
      <xdr:col>26</xdr:col>
      <xdr:colOff>485775</xdr:colOff>
      <xdr:row>26</xdr:row>
      <xdr:rowOff>285750</xdr:rowOff>
    </xdr:to>
    <xdr:graphicFrame>
      <xdr:nvGraphicFramePr>
        <xdr:cNvPr id="1" name="Chart 2"/>
        <xdr:cNvGraphicFramePr/>
      </xdr:nvGraphicFramePr>
      <xdr:xfrm>
        <a:off x="2295525" y="2038350"/>
        <a:ext cx="11744325" cy="551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133350</xdr:colOff>
      <xdr:row>6</xdr:row>
      <xdr:rowOff>161925</xdr:rowOff>
    </xdr:from>
    <xdr:to>
      <xdr:col>26</xdr:col>
      <xdr:colOff>342900</xdr:colOff>
      <xdr:row>15</xdr:row>
      <xdr:rowOff>152400</xdr:rowOff>
    </xdr:to>
    <xdr:graphicFrame>
      <xdr:nvGraphicFramePr>
        <xdr:cNvPr id="2" name="Chart 4"/>
        <xdr:cNvGraphicFramePr/>
      </xdr:nvGraphicFramePr>
      <xdr:xfrm>
        <a:off x="2876550" y="2095500"/>
        <a:ext cx="11020425" cy="2390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9</xdr:col>
      <xdr:colOff>66675</xdr:colOff>
      <xdr:row>0</xdr:row>
      <xdr:rowOff>476250</xdr:rowOff>
    </xdr:from>
    <xdr:to>
      <xdr:col>12</xdr:col>
      <xdr:colOff>342900</xdr:colOff>
      <xdr:row>2</xdr:row>
      <xdr:rowOff>47625</xdr:rowOff>
    </xdr:to>
    <xdr:pic>
      <xdr:nvPicPr>
        <xdr:cNvPr id="3" name="ScrollBar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57700" y="476250"/>
          <a:ext cx="21050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276225</xdr:colOff>
      <xdr:row>3</xdr:row>
      <xdr:rowOff>247650</xdr:rowOff>
    </xdr:from>
    <xdr:to>
      <xdr:col>12</xdr:col>
      <xdr:colOff>552450</xdr:colOff>
      <xdr:row>5</xdr:row>
      <xdr:rowOff>9525</xdr:rowOff>
    </xdr:to>
    <xdr:pic>
      <xdr:nvPicPr>
        <xdr:cNvPr id="4" name="ScrollBar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67250" y="1323975"/>
          <a:ext cx="21050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323850</xdr:colOff>
      <xdr:row>6</xdr:row>
      <xdr:rowOff>104775</xdr:rowOff>
    </xdr:from>
    <xdr:to>
      <xdr:col>23</xdr:col>
      <xdr:colOff>28575</xdr:colOff>
      <xdr:row>26</xdr:row>
      <xdr:rowOff>257175</xdr:rowOff>
    </xdr:to>
    <xdr:graphicFrame>
      <xdr:nvGraphicFramePr>
        <xdr:cNvPr id="1" name="Chart 2"/>
        <xdr:cNvGraphicFramePr/>
      </xdr:nvGraphicFramePr>
      <xdr:xfrm>
        <a:off x="2762250" y="2095500"/>
        <a:ext cx="10553700" cy="548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219075</xdr:colOff>
      <xdr:row>6</xdr:row>
      <xdr:rowOff>219075</xdr:rowOff>
    </xdr:from>
    <xdr:to>
      <xdr:col>23</xdr:col>
      <xdr:colOff>28575</xdr:colOff>
      <xdr:row>14</xdr:row>
      <xdr:rowOff>9525</xdr:rowOff>
    </xdr:to>
    <xdr:graphicFrame>
      <xdr:nvGraphicFramePr>
        <xdr:cNvPr id="2" name="Chart 4"/>
        <xdr:cNvGraphicFramePr/>
      </xdr:nvGraphicFramePr>
      <xdr:xfrm>
        <a:off x="3324225" y="2209800"/>
        <a:ext cx="9991725" cy="1924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9</xdr:col>
      <xdr:colOff>38100</xdr:colOff>
      <xdr:row>0</xdr:row>
      <xdr:rowOff>390525</xdr:rowOff>
    </xdr:from>
    <xdr:to>
      <xdr:col>12</xdr:col>
      <xdr:colOff>314325</xdr:colOff>
      <xdr:row>1</xdr:row>
      <xdr:rowOff>314325</xdr:rowOff>
    </xdr:to>
    <xdr:pic>
      <xdr:nvPicPr>
        <xdr:cNvPr id="3" name="ScrollBar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91075" y="390525"/>
          <a:ext cx="21050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219075</xdr:colOff>
      <xdr:row>3</xdr:row>
      <xdr:rowOff>200025</xdr:rowOff>
    </xdr:from>
    <xdr:to>
      <xdr:col>12</xdr:col>
      <xdr:colOff>495300</xdr:colOff>
      <xdr:row>4</xdr:row>
      <xdr:rowOff>257175</xdr:rowOff>
    </xdr:to>
    <xdr:pic>
      <xdr:nvPicPr>
        <xdr:cNvPr id="4" name="ScrollBar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72050" y="1333500"/>
          <a:ext cx="21050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Z27"/>
  <sheetViews>
    <sheetView showGridLines="0" zoomScale="70" zoomScaleNormal="70" zoomScalePageLayoutView="0" workbookViewId="0" topLeftCell="A1">
      <selection activeCell="O5" sqref="O5"/>
    </sheetView>
  </sheetViews>
  <sheetFormatPr defaultColWidth="9.140625" defaultRowHeight="12.75"/>
  <cols>
    <col min="1" max="1" width="4.00390625" style="2" customWidth="1"/>
    <col min="2" max="2" width="9.8515625" style="1" customWidth="1"/>
    <col min="3" max="4" width="27.8515625" style="1" hidden="1" customWidth="1"/>
    <col min="5" max="5" width="17.28125" style="6" customWidth="1"/>
    <col min="6" max="6" width="10.00390625" style="6" customWidth="1"/>
    <col min="7" max="7" width="9.140625" style="2" customWidth="1"/>
    <col min="8" max="8" width="6.421875" style="2" customWidth="1"/>
    <col min="9" max="24" width="9.140625" style="2" customWidth="1"/>
    <col min="25" max="26" width="0.13671875" style="2" customWidth="1"/>
    <col min="27" max="16384" width="9.140625" style="2" customWidth="1"/>
  </cols>
  <sheetData>
    <row r="1" spans="5:23" ht="38.25" customHeight="1">
      <c r="E1" s="32" t="s">
        <v>13</v>
      </c>
      <c r="H1" s="10"/>
      <c r="I1" s="10"/>
      <c r="J1" s="10"/>
      <c r="K1" s="11"/>
      <c r="L1" s="10"/>
      <c r="M1" s="10"/>
      <c r="N1" s="10"/>
      <c r="S1" s="16">
        <f>S2</f>
        <v>9.73495248193546</v>
      </c>
      <c r="T1" s="16">
        <v>0</v>
      </c>
      <c r="U1" s="16"/>
      <c r="V1" s="16">
        <f>S2+S3</f>
        <v>12.755956535014217</v>
      </c>
      <c r="W1" s="16">
        <v>1</v>
      </c>
    </row>
    <row r="2" spans="2:23" ht="23.25">
      <c r="B2" s="33" t="s">
        <v>15</v>
      </c>
      <c r="C2" s="3"/>
      <c r="D2" s="3"/>
      <c r="E2" s="7">
        <v>10</v>
      </c>
      <c r="F2" s="8"/>
      <c r="H2" s="10"/>
      <c r="I2" s="12" t="s">
        <v>14</v>
      </c>
      <c r="J2" s="10"/>
      <c r="K2" s="10"/>
      <c r="L2" s="10"/>
      <c r="M2" s="13" t="s">
        <v>3</v>
      </c>
      <c r="N2" s="14">
        <f>E2</f>
        <v>10</v>
      </c>
      <c r="Q2" s="17"/>
      <c r="R2" s="18" t="s">
        <v>5</v>
      </c>
      <c r="S2" s="17">
        <f>Y27</f>
        <v>9.73495248193546</v>
      </c>
      <c r="T2" s="16">
        <v>2</v>
      </c>
      <c r="U2" s="16"/>
      <c r="V2" s="16">
        <f>S2</f>
        <v>9.73495248193546</v>
      </c>
      <c r="W2" s="16">
        <v>1</v>
      </c>
    </row>
    <row r="3" spans="2:19" ht="23.25">
      <c r="B3" s="3"/>
      <c r="C3" s="3"/>
      <c r="D3" s="3"/>
      <c r="E3" s="3"/>
      <c r="F3" s="8"/>
      <c r="H3" s="10"/>
      <c r="I3" s="10"/>
      <c r="J3" s="10"/>
      <c r="K3" s="10"/>
      <c r="L3" s="10"/>
      <c r="M3" s="10"/>
      <c r="N3" s="10"/>
      <c r="O3" s="19"/>
      <c r="P3" s="19"/>
      <c r="Q3" s="20"/>
      <c r="R3" s="21" t="s">
        <v>4</v>
      </c>
      <c r="S3" s="20">
        <f>SQRT(Z27-Y27^2)</f>
        <v>3.021004053078758</v>
      </c>
    </row>
    <row r="4" spans="2:14" ht="23.25">
      <c r="B4" s="3"/>
      <c r="C4" s="3"/>
      <c r="D4" s="3"/>
      <c r="E4" s="8"/>
      <c r="F4" s="8"/>
      <c r="H4" s="10"/>
      <c r="I4" s="12"/>
      <c r="J4" s="10"/>
      <c r="K4" s="10"/>
      <c r="L4" s="10"/>
      <c r="M4" s="13"/>
      <c r="N4" s="14"/>
    </row>
    <row r="5" spans="2:15" ht="23.25">
      <c r="B5" s="5" t="s">
        <v>0</v>
      </c>
      <c r="C5" s="5"/>
      <c r="D5" s="5"/>
      <c r="E5" s="9" t="s">
        <v>2</v>
      </c>
      <c r="F5" s="9"/>
      <c r="H5" s="10"/>
      <c r="I5" s="12" t="s">
        <v>6</v>
      </c>
      <c r="K5" s="10"/>
      <c r="L5" s="10"/>
      <c r="M5" s="10"/>
      <c r="N5" s="11">
        <v>19</v>
      </c>
      <c r="O5" s="23" t="s">
        <v>16</v>
      </c>
    </row>
    <row r="6" spans="2:26" ht="21" customHeight="1">
      <c r="B6" s="4">
        <v>0</v>
      </c>
      <c r="C6" s="4">
        <f>POISSON($B6,E$2,0)</f>
        <v>4.539992976248529E-05</v>
      </c>
      <c r="D6" s="4">
        <f aca="true" ca="1" t="shared" si="0" ref="D6:D26">IF(C6="","",C6+RAND()*N$5/10*C6)</f>
        <v>5.004141920746383E-05</v>
      </c>
      <c r="E6" s="34">
        <f>IF(C6="","",1/D$27*D6)</f>
        <v>2.5017954980809405E-05</v>
      </c>
      <c r="F6" s="22"/>
      <c r="Y6" s="2">
        <f>IF(E6="","",B6*E6)</f>
        <v>0</v>
      </c>
      <c r="Z6" s="2">
        <f>IF(E6="","",B6^2*E6)</f>
        <v>0</v>
      </c>
    </row>
    <row r="7" spans="2:26" ht="21" customHeight="1">
      <c r="B7" s="4">
        <f>B6+1</f>
        <v>1</v>
      </c>
      <c r="C7" s="4">
        <f aca="true" t="shared" si="1" ref="C7:C26">POISSON($B7,E$2,0)</f>
        <v>0.00045399929762485284</v>
      </c>
      <c r="D7" s="4">
        <f ca="1" t="shared" si="0"/>
        <v>0.0010621498067912185</v>
      </c>
      <c r="E7" s="34">
        <f aca="true" t="shared" si="2" ref="E7:E26">IF(C7="","",1/D$27*D7)</f>
        <v>0.0005310164353854836</v>
      </c>
      <c r="F7" s="22"/>
      <c r="Y7" s="2">
        <f aca="true" t="shared" si="3" ref="Y7:Y26">IF(E7="","",B7*E7)</f>
        <v>0.0005310164353854836</v>
      </c>
      <c r="Z7" s="2">
        <f aca="true" t="shared" si="4" ref="Z7:Z26">IF(E7="","",B7^2*E7)</f>
        <v>0.0005310164353854836</v>
      </c>
    </row>
    <row r="8" spans="2:26" ht="21" customHeight="1">
      <c r="B8" s="4">
        <f aca="true" t="shared" si="5" ref="B8:B19">B7+1</f>
        <v>2</v>
      </c>
      <c r="C8" s="4">
        <f t="shared" si="1"/>
        <v>0.0022699964881242644</v>
      </c>
      <c r="D8" s="4">
        <f ca="1" t="shared" si="0"/>
        <v>0.004273976835881394</v>
      </c>
      <c r="E8" s="34">
        <f t="shared" si="2"/>
        <v>0.002136753148942558</v>
      </c>
      <c r="F8" s="22"/>
      <c r="Y8" s="2">
        <f t="shared" si="3"/>
        <v>0.004273506297885116</v>
      </c>
      <c r="Z8" s="2">
        <f t="shared" si="4"/>
        <v>0.008547012595770231</v>
      </c>
    </row>
    <row r="9" spans="2:26" ht="21" customHeight="1">
      <c r="B9" s="4">
        <f t="shared" si="5"/>
        <v>3</v>
      </c>
      <c r="C9" s="4">
        <f t="shared" si="1"/>
        <v>0.007566654960414214</v>
      </c>
      <c r="D9" s="4">
        <f ca="1" t="shared" si="0"/>
        <v>0.0166647143229604</v>
      </c>
      <c r="E9" s="34">
        <f t="shared" si="2"/>
        <v>0.008331439821308835</v>
      </c>
      <c r="F9" s="22"/>
      <c r="Y9" s="2">
        <f t="shared" si="3"/>
        <v>0.024994319463926502</v>
      </c>
      <c r="Z9" s="2">
        <f t="shared" si="4"/>
        <v>0.07498295839177951</v>
      </c>
    </row>
    <row r="10" spans="2:26" ht="21" customHeight="1">
      <c r="B10" s="4">
        <f t="shared" si="5"/>
        <v>4</v>
      </c>
      <c r="C10" s="4">
        <f t="shared" si="1"/>
        <v>0.018916637401035535</v>
      </c>
      <c r="D10" s="4">
        <f ca="1" t="shared" si="0"/>
        <v>0.05049063987268415</v>
      </c>
      <c r="E10" s="34">
        <f t="shared" si="2"/>
        <v>0.02524254058523317</v>
      </c>
      <c r="F10" s="22"/>
      <c r="Y10" s="2">
        <f t="shared" si="3"/>
        <v>0.10097016234093267</v>
      </c>
      <c r="Z10" s="2">
        <f t="shared" si="4"/>
        <v>0.4038806493637307</v>
      </c>
    </row>
    <row r="11" spans="2:26" ht="21" customHeight="1">
      <c r="B11" s="4">
        <f t="shared" si="5"/>
        <v>5</v>
      </c>
      <c r="C11" s="4">
        <f t="shared" si="1"/>
        <v>0.03783327480207107</v>
      </c>
      <c r="D11" s="4">
        <f ca="1" t="shared" si="0"/>
        <v>0.046806081748988954</v>
      </c>
      <c r="E11" s="34">
        <f t="shared" si="2"/>
        <v>0.023400464346735258</v>
      </c>
      <c r="F11" s="22"/>
      <c r="Y11" s="2">
        <f t="shared" si="3"/>
        <v>0.11700232173367629</v>
      </c>
      <c r="Z11" s="2">
        <f t="shared" si="4"/>
        <v>0.5850116086683814</v>
      </c>
    </row>
    <row r="12" spans="2:26" ht="21" customHeight="1">
      <c r="B12" s="4">
        <f t="shared" si="5"/>
        <v>6</v>
      </c>
      <c r="C12" s="4">
        <f t="shared" si="1"/>
        <v>0.06305545800345178</v>
      </c>
      <c r="D12" s="4">
        <f ca="1" t="shared" si="0"/>
        <v>0.13366377136813207</v>
      </c>
      <c r="E12" s="34">
        <f t="shared" si="2"/>
        <v>0.06682452791335626</v>
      </c>
      <c r="F12" s="22"/>
      <c r="Y12" s="2">
        <f t="shared" si="3"/>
        <v>0.4009471674801376</v>
      </c>
      <c r="Z12" s="2">
        <f t="shared" si="4"/>
        <v>2.4056830048808253</v>
      </c>
    </row>
    <row r="13" spans="2:26" ht="21" customHeight="1">
      <c r="B13" s="4">
        <f t="shared" si="5"/>
        <v>7</v>
      </c>
      <c r="C13" s="4">
        <f t="shared" si="1"/>
        <v>0.09007922571921684</v>
      </c>
      <c r="D13" s="4">
        <f ca="1" t="shared" si="0"/>
        <v>0.24848976451079324</v>
      </c>
      <c r="E13" s="34">
        <f t="shared" si="2"/>
        <v>0.12423120367448962</v>
      </c>
      <c r="F13" s="22"/>
      <c r="Y13" s="2">
        <f t="shared" si="3"/>
        <v>0.8696184257214273</v>
      </c>
      <c r="Z13" s="2">
        <f t="shared" si="4"/>
        <v>6.087328980049991</v>
      </c>
    </row>
    <row r="14" spans="2:26" ht="21" customHeight="1">
      <c r="B14" s="4">
        <f t="shared" si="5"/>
        <v>8</v>
      </c>
      <c r="C14" s="4">
        <f t="shared" si="1"/>
        <v>0.11259903214902103</v>
      </c>
      <c r="D14" s="4">
        <f ca="1" t="shared" si="0"/>
        <v>0.21695913285226504</v>
      </c>
      <c r="E14" s="34">
        <f t="shared" si="2"/>
        <v>0.108467623507445</v>
      </c>
      <c r="F14" s="22"/>
      <c r="Y14" s="2">
        <f t="shared" si="3"/>
        <v>0.86774098805956</v>
      </c>
      <c r="Z14" s="2">
        <f t="shared" si="4"/>
        <v>6.94192790447648</v>
      </c>
    </row>
    <row r="15" spans="2:26" ht="21" customHeight="1">
      <c r="B15" s="4">
        <f t="shared" si="5"/>
        <v>9</v>
      </c>
      <c r="C15" s="4">
        <f t="shared" si="1"/>
        <v>0.1251100357211345</v>
      </c>
      <c r="D15" s="4">
        <f ca="1" t="shared" si="0"/>
        <v>0.24355818503013854</v>
      </c>
      <c r="E15" s="34">
        <f t="shared" si="2"/>
        <v>0.12176568540212014</v>
      </c>
      <c r="F15" s="22"/>
      <c r="Y15" s="2">
        <f t="shared" si="3"/>
        <v>1.0958911686190813</v>
      </c>
      <c r="Z15" s="2">
        <f t="shared" si="4"/>
        <v>9.863020517571732</v>
      </c>
    </row>
    <row r="16" spans="2:26" ht="21" customHeight="1">
      <c r="B16" s="4">
        <f t="shared" si="5"/>
        <v>10</v>
      </c>
      <c r="C16" s="4">
        <f t="shared" si="1"/>
        <v>0.1251100357211345</v>
      </c>
      <c r="D16" s="4">
        <f ca="1" t="shared" si="0"/>
        <v>0.2392941024501831</v>
      </c>
      <c r="E16" s="34">
        <f t="shared" si="2"/>
        <v>0.11963387883649285</v>
      </c>
      <c r="F16" s="22"/>
      <c r="Y16" s="2">
        <f t="shared" si="3"/>
        <v>1.1963387883649284</v>
      </c>
      <c r="Z16" s="2">
        <f t="shared" si="4"/>
        <v>11.963387883649284</v>
      </c>
    </row>
    <row r="17" spans="2:26" ht="21" customHeight="1">
      <c r="B17" s="4">
        <f t="shared" si="5"/>
        <v>11</v>
      </c>
      <c r="C17" s="4">
        <f t="shared" si="1"/>
        <v>0.11373639611012226</v>
      </c>
      <c r="D17" s="4">
        <f ca="1" t="shared" si="0"/>
        <v>0.297115984352254</v>
      </c>
      <c r="E17" s="34">
        <f t="shared" si="2"/>
        <v>0.14854163687457675</v>
      </c>
      <c r="F17" s="22"/>
      <c r="Y17" s="2">
        <f t="shared" si="3"/>
        <v>1.6339580056203442</v>
      </c>
      <c r="Z17" s="2">
        <f t="shared" si="4"/>
        <v>17.97353806182379</v>
      </c>
    </row>
    <row r="18" spans="2:26" ht="21" customHeight="1">
      <c r="B18" s="4">
        <f t="shared" si="5"/>
        <v>12</v>
      </c>
      <c r="C18" s="4">
        <f t="shared" si="1"/>
        <v>0.09478033009176855</v>
      </c>
      <c r="D18" s="4">
        <f ca="1" t="shared" si="0"/>
        <v>0.18930133400505939</v>
      </c>
      <c r="E18" s="34">
        <f t="shared" si="2"/>
        <v>0.09464024655878188</v>
      </c>
      <c r="F18" s="22"/>
      <c r="Y18" s="2">
        <f t="shared" si="3"/>
        <v>1.1356829587053825</v>
      </c>
      <c r="Z18" s="2">
        <f t="shared" si="4"/>
        <v>13.62819550446459</v>
      </c>
    </row>
    <row r="19" spans="2:26" ht="21" customHeight="1">
      <c r="B19" s="4">
        <f t="shared" si="5"/>
        <v>13</v>
      </c>
      <c r="C19" s="4">
        <f t="shared" si="1"/>
        <v>0.07290794622443734</v>
      </c>
      <c r="D19" s="4">
        <f ca="1" t="shared" si="0"/>
        <v>0.11241028889743196</v>
      </c>
      <c r="E19" s="34">
        <f t="shared" si="2"/>
        <v>0.05619895661544852</v>
      </c>
      <c r="F19" s="22"/>
      <c r="Y19" s="2">
        <f t="shared" si="3"/>
        <v>0.7305864360008307</v>
      </c>
      <c r="Z19" s="2">
        <f t="shared" si="4"/>
        <v>9.4976236680108</v>
      </c>
    </row>
    <row r="20" spans="2:26" ht="21" customHeight="1">
      <c r="B20" s="4">
        <f aca="true" t="shared" si="6" ref="B20:B26">B19+1</f>
        <v>14</v>
      </c>
      <c r="C20" s="4">
        <f t="shared" si="1"/>
        <v>0.05207710444602667</v>
      </c>
      <c r="D20" s="4">
        <f ca="1" t="shared" si="0"/>
        <v>0.05836222268712781</v>
      </c>
      <c r="E20" s="34">
        <f t="shared" si="2"/>
        <v>0.0291778986865496</v>
      </c>
      <c r="F20" s="22"/>
      <c r="Y20" s="2">
        <f t="shared" si="3"/>
        <v>0.4084905816116944</v>
      </c>
      <c r="Z20" s="2">
        <f t="shared" si="4"/>
        <v>5.718868142563721</v>
      </c>
    </row>
    <row r="21" spans="2:26" ht="21" customHeight="1">
      <c r="B21" s="4">
        <f t="shared" si="6"/>
        <v>15</v>
      </c>
      <c r="C21" s="4">
        <f t="shared" si="1"/>
        <v>0.03471806963068445</v>
      </c>
      <c r="D21" s="4">
        <f ca="1" t="shared" si="0"/>
        <v>0.06684850421024395</v>
      </c>
      <c r="E21" s="34">
        <f t="shared" si="2"/>
        <v>0.033420572304969434</v>
      </c>
      <c r="F21" s="22"/>
      <c r="Y21" s="2">
        <f t="shared" si="3"/>
        <v>0.5013085845745415</v>
      </c>
      <c r="Z21" s="2">
        <f t="shared" si="4"/>
        <v>7.519628768618123</v>
      </c>
    </row>
    <row r="22" spans="2:26" ht="21" customHeight="1">
      <c r="B22" s="4">
        <f t="shared" si="6"/>
        <v>16</v>
      </c>
      <c r="C22" s="4">
        <f t="shared" si="1"/>
        <v>0.02169879351917778</v>
      </c>
      <c r="D22" s="4">
        <f ca="1" t="shared" si="0"/>
        <v>0.024407413570086103</v>
      </c>
      <c r="E22" s="34">
        <f t="shared" si="2"/>
        <v>0.012202363233601781</v>
      </c>
      <c r="F22" s="22"/>
      <c r="Y22" s="2">
        <f t="shared" si="3"/>
        <v>0.1952378117376285</v>
      </c>
      <c r="Z22" s="2">
        <f t="shared" si="4"/>
        <v>3.123804987802056</v>
      </c>
    </row>
    <row r="23" spans="2:26" ht="21" customHeight="1">
      <c r="B23" s="4">
        <f t="shared" si="6"/>
        <v>17</v>
      </c>
      <c r="C23" s="4">
        <f t="shared" si="1"/>
        <v>0.012763996187751637</v>
      </c>
      <c r="D23" s="4">
        <f ca="1" t="shared" si="0"/>
        <v>0.022499791741825943</v>
      </c>
      <c r="E23" s="34">
        <f t="shared" si="2"/>
        <v>0.011248657328060564</v>
      </c>
      <c r="F23" s="22"/>
      <c r="Y23" s="2">
        <f t="shared" si="3"/>
        <v>0.1912271745770296</v>
      </c>
      <c r="Z23" s="2">
        <f t="shared" si="4"/>
        <v>3.2508619678095028</v>
      </c>
    </row>
    <row r="24" spans="2:26" ht="21" customHeight="1">
      <c r="B24" s="4">
        <f t="shared" si="6"/>
        <v>18</v>
      </c>
      <c r="C24" s="4">
        <f t="shared" si="1"/>
        <v>0.0070911089931953546</v>
      </c>
      <c r="D24" s="4">
        <f ca="1" t="shared" si="0"/>
        <v>0.015191203666269122</v>
      </c>
      <c r="E24" s="34">
        <f t="shared" si="2"/>
        <v>0.0075947656050958205</v>
      </c>
      <c r="F24" s="22"/>
      <c r="Y24" s="2">
        <f t="shared" si="3"/>
        <v>0.13670578089172478</v>
      </c>
      <c r="Z24" s="2">
        <f t="shared" si="4"/>
        <v>2.460704056051046</v>
      </c>
    </row>
    <row r="25" spans="2:26" ht="21" customHeight="1">
      <c r="B25" s="4">
        <f t="shared" si="6"/>
        <v>19</v>
      </c>
      <c r="C25" s="4">
        <f t="shared" si="1"/>
        <v>0.003732162627997555</v>
      </c>
      <c r="D25" s="4">
        <f ca="1" t="shared" si="0"/>
        <v>0.00849641466020996</v>
      </c>
      <c r="E25" s="34">
        <f t="shared" si="2"/>
        <v>0.004247739629169378</v>
      </c>
      <c r="F25" s="22"/>
      <c r="Y25" s="2">
        <f t="shared" si="3"/>
        <v>0.08070705295421819</v>
      </c>
      <c r="Z25" s="2">
        <f t="shared" si="4"/>
        <v>1.5334340061301457</v>
      </c>
    </row>
    <row r="26" spans="2:26" ht="21" customHeight="1">
      <c r="B26" s="4">
        <f t="shared" si="6"/>
        <v>20</v>
      </c>
      <c r="C26" s="4">
        <f t="shared" si="1"/>
        <v>0.0018660813139987774</v>
      </c>
      <c r="D26" s="4">
        <f ca="1" t="shared" si="0"/>
        <v>0.004274493669409064</v>
      </c>
      <c r="E26" s="34">
        <f t="shared" si="2"/>
        <v>0.002137011537256331</v>
      </c>
      <c r="F26" s="22"/>
      <c r="Y26" s="2">
        <f t="shared" si="3"/>
        <v>0.04274023074512662</v>
      </c>
      <c r="Z26" s="2">
        <f t="shared" si="4"/>
        <v>0.8548046149025323</v>
      </c>
    </row>
    <row r="27" spans="2:26" ht="23.25">
      <c r="B27" s="1" t="s">
        <v>1</v>
      </c>
      <c r="C27" s="4">
        <f>IF(B27&gt;E$2,"",BINOMDIST($B27,E$2,E$3,0))</f>
      </c>
      <c r="D27" s="15">
        <f>SUM(D6:D26)</f>
        <v>2.000220211677943</v>
      </c>
      <c r="E27" s="15">
        <f>SUM(E6:E26)</f>
        <v>1.0000000000000002</v>
      </c>
      <c r="F27" s="15"/>
      <c r="Y27" s="2">
        <f>SUM(Y6:Y26)</f>
        <v>9.73495248193546</v>
      </c>
      <c r="Z27" s="2">
        <f>SUM(Z6:Z26)</f>
        <v>103.89576531425966</v>
      </c>
    </row>
  </sheetData>
  <sheetProtection/>
  <printOptions/>
  <pageMargins left="0.75" right="0.75" top="1" bottom="1" header="0.5" footer="0.5"/>
  <pageSetup horizontalDpi="360" verticalDpi="36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1:Z27"/>
  <sheetViews>
    <sheetView showGridLines="0" tabSelected="1" zoomScale="70" zoomScaleNormal="70" zoomScalePageLayoutView="0" workbookViewId="0" topLeftCell="A1">
      <selection activeCell="X25" sqref="X25"/>
    </sheetView>
  </sheetViews>
  <sheetFormatPr defaultColWidth="9.140625" defaultRowHeight="12.75"/>
  <cols>
    <col min="1" max="1" width="4.00390625" style="2" customWidth="1"/>
    <col min="2" max="2" width="14.57421875" style="1" customWidth="1"/>
    <col min="3" max="4" width="14.57421875" style="1" hidden="1" customWidth="1"/>
    <col min="5" max="5" width="18.00390625" style="25" customWidth="1"/>
    <col min="6" max="6" width="10.00390625" style="6" customWidth="1"/>
    <col min="7" max="7" width="9.140625" style="2" customWidth="1"/>
    <col min="8" max="8" width="6.421875" style="2" customWidth="1"/>
    <col min="9" max="23" width="9.140625" style="2" customWidth="1"/>
    <col min="24" max="24" width="10.140625" style="2" customWidth="1"/>
    <col min="25" max="25" width="13.8515625" style="2" customWidth="1"/>
    <col min="26" max="26" width="14.421875" style="2" customWidth="1"/>
    <col min="27" max="27" width="10.140625" style="2" customWidth="1"/>
    <col min="28" max="16384" width="9.140625" style="2" customWidth="1"/>
  </cols>
  <sheetData>
    <row r="1" spans="5:23" ht="33.75" customHeight="1">
      <c r="E1" s="31" t="s">
        <v>13</v>
      </c>
      <c r="H1" s="10"/>
      <c r="I1" s="10"/>
      <c r="J1" s="10"/>
      <c r="K1" s="11"/>
      <c r="L1" s="10"/>
      <c r="M1" s="10"/>
      <c r="N1" s="10"/>
      <c r="S1" s="16">
        <f>S2</f>
        <v>2.1667745088417614</v>
      </c>
      <c r="T1" s="16">
        <v>0</v>
      </c>
      <c r="U1" s="16"/>
      <c r="V1" s="16">
        <f>S2+S3</f>
        <v>3.6375206593550713</v>
      </c>
      <c r="W1" s="16">
        <v>1</v>
      </c>
    </row>
    <row r="2" spans="2:26" ht="27.75">
      <c r="B2" s="33" t="s">
        <v>15</v>
      </c>
      <c r="C2" s="3"/>
      <c r="D2" s="3"/>
      <c r="E2" s="7">
        <v>2</v>
      </c>
      <c r="F2" s="8"/>
      <c r="H2" s="10"/>
      <c r="I2" s="12" t="s">
        <v>14</v>
      </c>
      <c r="J2" s="10"/>
      <c r="K2" s="10"/>
      <c r="L2" s="10"/>
      <c r="M2" s="13" t="s">
        <v>3</v>
      </c>
      <c r="N2" s="14">
        <f>E2</f>
        <v>2</v>
      </c>
      <c r="P2" s="35"/>
      <c r="Q2" s="36"/>
      <c r="R2" s="37" t="s">
        <v>5</v>
      </c>
      <c r="S2" s="36">
        <f>Y27</f>
        <v>2.1667745088417614</v>
      </c>
      <c r="T2" s="38">
        <v>1</v>
      </c>
      <c r="V2" s="16">
        <f>S2</f>
        <v>2.1667745088417614</v>
      </c>
      <c r="W2" s="16">
        <v>1</v>
      </c>
      <c r="Y2" s="2" t="s">
        <v>7</v>
      </c>
      <c r="Z2" s="23" t="s">
        <v>11</v>
      </c>
    </row>
    <row r="3" spans="2:21" ht="27.75">
      <c r="B3" s="3"/>
      <c r="C3" s="3"/>
      <c r="D3" s="3"/>
      <c r="E3" s="3"/>
      <c r="F3" s="8"/>
      <c r="H3" s="10"/>
      <c r="I3" s="10"/>
      <c r="J3" s="10"/>
      <c r="K3" s="10"/>
      <c r="L3" s="10"/>
      <c r="M3" s="10"/>
      <c r="N3" s="10"/>
      <c r="O3" s="19"/>
      <c r="P3" s="39"/>
      <c r="Q3" s="40"/>
      <c r="R3" s="41" t="s">
        <v>4</v>
      </c>
      <c r="S3" s="40">
        <f>SQRT(Z27-Y27^2)</f>
        <v>1.47074615051331</v>
      </c>
      <c r="T3" s="35"/>
      <c r="U3" s="30" t="s">
        <v>12</v>
      </c>
    </row>
    <row r="4" spans="2:14" ht="23.25">
      <c r="B4" s="3"/>
      <c r="C4" s="3"/>
      <c r="D4" s="3"/>
      <c r="E4" s="8"/>
      <c r="F4" s="8"/>
      <c r="H4" s="10"/>
      <c r="I4" s="12"/>
      <c r="J4" s="10"/>
      <c r="K4" s="10"/>
      <c r="L4" s="10"/>
      <c r="M4" s="13"/>
      <c r="N4" s="14"/>
    </row>
    <row r="5" spans="2:26" ht="23.25">
      <c r="B5" s="5" t="s">
        <v>0</v>
      </c>
      <c r="C5" s="5"/>
      <c r="D5" s="5"/>
      <c r="E5" s="15" t="s">
        <v>2</v>
      </c>
      <c r="F5" s="9"/>
      <c r="H5" s="10"/>
      <c r="I5" s="12" t="s">
        <v>6</v>
      </c>
      <c r="K5" s="10"/>
      <c r="L5" s="10"/>
      <c r="M5" s="10"/>
      <c r="N5" s="11">
        <v>8</v>
      </c>
      <c r="O5" s="23" t="s">
        <v>16</v>
      </c>
      <c r="Y5" s="24" t="s">
        <v>8</v>
      </c>
      <c r="Z5" s="24" t="s">
        <v>9</v>
      </c>
    </row>
    <row r="6" spans="2:26" ht="21" customHeight="1">
      <c r="B6" s="4">
        <v>0</v>
      </c>
      <c r="C6" s="4">
        <f>POISSON($B6,E$2,0)</f>
        <v>0.13533528323661353</v>
      </c>
      <c r="D6" s="4">
        <f aca="true" ca="1" t="shared" si="0" ref="D6:D26">IF(C6="","",C6+RAND()*N$5/10*C6)</f>
        <v>0.13669031570271956</v>
      </c>
      <c r="E6" s="26">
        <f>IF(C6="","",1/D$27*D6)</f>
        <v>0.11359442027584232</v>
      </c>
      <c r="F6" s="22"/>
      <c r="Y6" s="27">
        <f>IF(E6="","",B6*E6)</f>
        <v>0</v>
      </c>
      <c r="Z6" s="27">
        <f>IF(E6="","",B6^2*E6)</f>
        <v>0</v>
      </c>
    </row>
    <row r="7" spans="2:26" ht="21" customHeight="1">
      <c r="B7" s="4">
        <f>B6+1</f>
        <v>1</v>
      </c>
      <c r="C7" s="4">
        <f aca="true" t="shared" si="1" ref="C7:C26">POISSON($B7,E$2,0)</f>
        <v>0.27067056647322707</v>
      </c>
      <c r="D7" s="4">
        <f ca="1" t="shared" si="0"/>
        <v>0.31411997608651304</v>
      </c>
      <c r="E7" s="26">
        <f aca="true" t="shared" si="2" ref="E7:E26">IF(C7="","",1/D$27*D7)</f>
        <v>0.26104465702027035</v>
      </c>
      <c r="F7" s="22"/>
      <c r="Y7" s="27">
        <f aca="true" t="shared" si="3" ref="Y7:Y26">IF(E7="","",B7*E7)</f>
        <v>0.26104465702027035</v>
      </c>
      <c r="Z7" s="27">
        <f aca="true" t="shared" si="4" ref="Z7:Z26">IF(E7="","",B7^2*E7)</f>
        <v>0.26104465702027035</v>
      </c>
    </row>
    <row r="8" spans="2:26" ht="21" customHeight="1">
      <c r="B8" s="4">
        <f aca="true" t="shared" si="5" ref="B8:B26">B7+1</f>
        <v>2</v>
      </c>
      <c r="C8" s="4">
        <f t="shared" si="1"/>
        <v>0.27067056647322707</v>
      </c>
      <c r="D8" s="4">
        <f ca="1" t="shared" si="0"/>
        <v>0.3065072176624153</v>
      </c>
      <c r="E8" s="26">
        <f t="shared" si="2"/>
        <v>0.25471818922743744</v>
      </c>
      <c r="F8" s="22"/>
      <c r="Y8" s="27">
        <f t="shared" si="3"/>
        <v>0.5094363784548749</v>
      </c>
      <c r="Z8" s="27">
        <f t="shared" si="4"/>
        <v>1.0188727569097498</v>
      </c>
    </row>
    <row r="9" spans="2:26" ht="21" customHeight="1">
      <c r="B9" s="4">
        <f t="shared" si="5"/>
        <v>3</v>
      </c>
      <c r="C9" s="4">
        <f t="shared" si="1"/>
        <v>0.1804470443154847</v>
      </c>
      <c r="D9" s="4">
        <f ca="1" t="shared" si="0"/>
        <v>0.215169547623716</v>
      </c>
      <c r="E9" s="26">
        <f t="shared" si="2"/>
        <v>0.17881339945464017</v>
      </c>
      <c r="F9" s="22"/>
      <c r="Y9" s="27">
        <f t="shared" si="3"/>
        <v>0.5364401983639205</v>
      </c>
      <c r="Z9" s="27">
        <f t="shared" si="4"/>
        <v>1.6093205950917615</v>
      </c>
    </row>
    <row r="10" spans="2:26" ht="21" customHeight="1">
      <c r="B10" s="4">
        <f t="shared" si="5"/>
        <v>4</v>
      </c>
      <c r="C10" s="4">
        <f t="shared" si="1"/>
        <v>0.09022352215774235</v>
      </c>
      <c r="D10" s="4">
        <f ca="1" t="shared" si="0"/>
        <v>0.15043007305214323</v>
      </c>
      <c r="E10" s="26">
        <f t="shared" si="2"/>
        <v>0.1250126378929041</v>
      </c>
      <c r="F10" s="22"/>
      <c r="Y10" s="27">
        <f t="shared" si="3"/>
        <v>0.5000505515716164</v>
      </c>
      <c r="Z10" s="27">
        <f t="shared" si="4"/>
        <v>2.0002022062864655</v>
      </c>
    </row>
    <row r="11" spans="2:26" ht="21" customHeight="1">
      <c r="B11" s="4">
        <f t="shared" si="5"/>
        <v>5</v>
      </c>
      <c r="C11" s="4">
        <f t="shared" si="1"/>
        <v>0.036089408863096945</v>
      </c>
      <c r="D11" s="4">
        <f ca="1" t="shared" si="0"/>
        <v>0.05632378891777848</v>
      </c>
      <c r="E11" s="26">
        <f t="shared" si="2"/>
        <v>0.04680703323393279</v>
      </c>
      <c r="F11" s="22"/>
      <c r="Y11" s="27">
        <f t="shared" si="3"/>
        <v>0.23403516616966394</v>
      </c>
      <c r="Z11" s="27">
        <f t="shared" si="4"/>
        <v>1.1701758308483197</v>
      </c>
    </row>
    <row r="12" spans="2:26" ht="21" customHeight="1">
      <c r="B12" s="4">
        <f t="shared" si="5"/>
        <v>6</v>
      </c>
      <c r="C12" s="4">
        <f t="shared" si="1"/>
        <v>0.012029802954365646</v>
      </c>
      <c r="D12" s="4">
        <f ca="1" t="shared" si="0"/>
        <v>0.01906646520039852</v>
      </c>
      <c r="E12" s="26">
        <f t="shared" si="2"/>
        <v>0.015844897643364653</v>
      </c>
      <c r="F12" s="22"/>
      <c r="Y12" s="27">
        <f t="shared" si="3"/>
        <v>0.09506938586018793</v>
      </c>
      <c r="Z12" s="27">
        <f t="shared" si="4"/>
        <v>0.5704163151611276</v>
      </c>
    </row>
    <row r="13" spans="2:26" ht="21" customHeight="1">
      <c r="B13" s="4">
        <f t="shared" si="5"/>
        <v>7</v>
      </c>
      <c r="C13" s="4">
        <f t="shared" si="1"/>
        <v>0.0034370865583901846</v>
      </c>
      <c r="D13" s="4">
        <f ca="1" t="shared" si="0"/>
        <v>0.003491934040960569</v>
      </c>
      <c r="E13" s="26">
        <f t="shared" si="2"/>
        <v>0.002901918991006496</v>
      </c>
      <c r="F13" s="22"/>
      <c r="Y13" s="27">
        <f t="shared" si="3"/>
        <v>0.020313432937045472</v>
      </c>
      <c r="Z13" s="27">
        <f t="shared" si="4"/>
        <v>0.1421940305593183</v>
      </c>
    </row>
    <row r="14" spans="2:26" ht="21" customHeight="1">
      <c r="B14" s="4">
        <f t="shared" si="5"/>
        <v>8</v>
      </c>
      <c r="C14" s="4">
        <f t="shared" si="1"/>
        <v>0.0008592716395975461</v>
      </c>
      <c r="D14" s="4">
        <f ca="1" t="shared" si="0"/>
        <v>0.0012614109779416657</v>
      </c>
      <c r="E14" s="26">
        <f t="shared" si="2"/>
        <v>0.001048276522240968</v>
      </c>
      <c r="F14" s="22"/>
      <c r="Y14" s="27">
        <f t="shared" si="3"/>
        <v>0.008386212177927744</v>
      </c>
      <c r="Z14" s="27">
        <f t="shared" si="4"/>
        <v>0.06708969742342195</v>
      </c>
    </row>
    <row r="15" spans="2:26" ht="21" customHeight="1">
      <c r="B15" s="4">
        <f t="shared" si="5"/>
        <v>9</v>
      </c>
      <c r="C15" s="4">
        <f t="shared" si="1"/>
        <v>0.00019094925324389912</v>
      </c>
      <c r="D15" s="4">
        <f ca="1" t="shared" si="0"/>
        <v>0.00019241544356188208</v>
      </c>
      <c r="E15" s="26">
        <f t="shared" si="2"/>
        <v>0.00015990394528802882</v>
      </c>
      <c r="F15" s="22"/>
      <c r="Y15" s="27">
        <f t="shared" si="3"/>
        <v>0.0014391355075922593</v>
      </c>
      <c r="Z15" s="27">
        <f t="shared" si="4"/>
        <v>0.012952219568330335</v>
      </c>
    </row>
    <row r="16" spans="2:26" ht="21" customHeight="1">
      <c r="B16" s="4">
        <f t="shared" si="5"/>
        <v>10</v>
      </c>
      <c r="C16" s="4">
        <f t="shared" si="1"/>
        <v>3.8189850648779826E-05</v>
      </c>
      <c r="D16" s="4">
        <f ca="1" t="shared" si="0"/>
        <v>5.234378171035211E-05</v>
      </c>
      <c r="E16" s="26">
        <f t="shared" si="2"/>
        <v>4.34995084169989E-05</v>
      </c>
      <c r="F16" s="22"/>
      <c r="Y16" s="27">
        <f t="shared" si="3"/>
        <v>0.000434995084169989</v>
      </c>
      <c r="Z16" s="27">
        <f t="shared" si="4"/>
        <v>0.00434995084169989</v>
      </c>
    </row>
    <row r="17" spans="2:26" ht="21" customHeight="1">
      <c r="B17" s="4">
        <f t="shared" si="5"/>
        <v>11</v>
      </c>
      <c r="C17" s="4">
        <f t="shared" si="1"/>
        <v>6.9436092088690595E-06</v>
      </c>
      <c r="D17" s="4">
        <f ca="1" t="shared" si="0"/>
        <v>1.1848305363864939E-05</v>
      </c>
      <c r="E17" s="26">
        <f t="shared" si="2"/>
        <v>9.846355040883215E-06</v>
      </c>
      <c r="F17" s="22"/>
      <c r="Y17" s="27">
        <f t="shared" si="3"/>
        <v>0.00010830990544971538</v>
      </c>
      <c r="Z17" s="27">
        <f t="shared" si="4"/>
        <v>0.001191408959946869</v>
      </c>
    </row>
    <row r="18" spans="2:26" ht="21" customHeight="1">
      <c r="B18" s="4">
        <f t="shared" si="5"/>
        <v>12</v>
      </c>
      <c r="C18" s="4">
        <f t="shared" si="1"/>
        <v>1.1572682014781764E-06</v>
      </c>
      <c r="D18" s="4">
        <f ca="1" t="shared" si="0"/>
        <v>1.3482430467475516E-06</v>
      </c>
      <c r="E18" s="26">
        <f t="shared" si="2"/>
        <v>1.1204370002283667E-06</v>
      </c>
      <c r="F18" s="22"/>
      <c r="Y18" s="27">
        <f t="shared" si="3"/>
        <v>1.34452440027404E-05</v>
      </c>
      <c r="Z18" s="27">
        <f t="shared" si="4"/>
        <v>0.0001613429280328848</v>
      </c>
    </row>
    <row r="19" spans="2:26" ht="21" customHeight="1">
      <c r="B19" s="4">
        <f t="shared" si="5"/>
        <v>13</v>
      </c>
      <c r="C19" s="4">
        <f t="shared" si="1"/>
        <v>1.7804126176587331E-07</v>
      </c>
      <c r="D19" s="4">
        <f ca="1" t="shared" si="0"/>
        <v>1.9026332703370332E-07</v>
      </c>
      <c r="E19" s="26">
        <f t="shared" si="2"/>
        <v>1.5811546138463212E-07</v>
      </c>
      <c r="F19" s="22"/>
      <c r="Y19" s="27">
        <f t="shared" si="3"/>
        <v>2.0555009980002173E-06</v>
      </c>
      <c r="Z19" s="27">
        <f t="shared" si="4"/>
        <v>2.6721512974002828E-05</v>
      </c>
    </row>
    <row r="20" spans="2:26" ht="21" customHeight="1">
      <c r="B20" s="4">
        <f t="shared" si="5"/>
        <v>14</v>
      </c>
      <c r="C20" s="4">
        <f t="shared" si="1"/>
        <v>2.5434465966553327E-08</v>
      </c>
      <c r="D20" s="4">
        <f ca="1" t="shared" si="0"/>
        <v>4.3486633451179024E-08</v>
      </c>
      <c r="E20" s="26">
        <f t="shared" si="2"/>
        <v>3.61389092653654E-08</v>
      </c>
      <c r="F20" s="22"/>
      <c r="Y20" s="27">
        <f t="shared" si="3"/>
        <v>5.059447297151157E-07</v>
      </c>
      <c r="Z20" s="27">
        <f t="shared" si="4"/>
        <v>7.083226216011618E-06</v>
      </c>
    </row>
    <row r="21" spans="2:26" ht="21" customHeight="1">
      <c r="B21" s="4">
        <f t="shared" si="5"/>
        <v>15</v>
      </c>
      <c r="C21" s="4">
        <f t="shared" si="1"/>
        <v>3.391262128873777E-09</v>
      </c>
      <c r="D21" s="4">
        <f ca="1" t="shared" si="0"/>
        <v>5.767869568832861E-09</v>
      </c>
      <c r="E21" s="26">
        <f t="shared" si="2"/>
        <v>4.7933008021080005E-09</v>
      </c>
      <c r="F21" s="22"/>
      <c r="Y21" s="27">
        <f t="shared" si="3"/>
        <v>7.189951203162001E-08</v>
      </c>
      <c r="Z21" s="27">
        <f t="shared" si="4"/>
        <v>1.0784926804743002E-06</v>
      </c>
    </row>
    <row r="22" spans="2:26" ht="21" customHeight="1">
      <c r="B22" s="4">
        <f t="shared" si="5"/>
        <v>16</v>
      </c>
      <c r="C22" s="4">
        <f t="shared" si="1"/>
        <v>4.239077661092221E-10</v>
      </c>
      <c r="D22" s="4">
        <f ca="1" t="shared" si="0"/>
        <v>4.47609682625185E-10</v>
      </c>
      <c r="E22" s="26">
        <f t="shared" si="2"/>
        <v>3.7197925943959207E-10</v>
      </c>
      <c r="F22" s="22"/>
      <c r="Y22" s="27">
        <f t="shared" si="3"/>
        <v>5.951668151033473E-09</v>
      </c>
      <c r="Z22" s="27">
        <f t="shared" si="4"/>
        <v>9.522669041653557E-08</v>
      </c>
    </row>
    <row r="23" spans="2:26" ht="21" customHeight="1">
      <c r="B23" s="4">
        <f t="shared" si="5"/>
        <v>17</v>
      </c>
      <c r="C23" s="4">
        <f t="shared" si="1"/>
        <v>4.98715018952026E-11</v>
      </c>
      <c r="D23" s="4">
        <f ca="1" t="shared" si="0"/>
        <v>7.929161855806733E-11</v>
      </c>
      <c r="E23" s="26">
        <f t="shared" si="2"/>
        <v>6.58941008112521E-11</v>
      </c>
      <c r="F23" s="22"/>
      <c r="Y23" s="27">
        <f t="shared" si="3"/>
        <v>1.1201997137912858E-09</v>
      </c>
      <c r="Z23" s="27">
        <f t="shared" si="4"/>
        <v>1.904339513445186E-08</v>
      </c>
    </row>
    <row r="24" spans="2:26" ht="21" customHeight="1">
      <c r="B24" s="4">
        <f t="shared" si="5"/>
        <v>18</v>
      </c>
      <c r="C24" s="4">
        <f t="shared" si="1"/>
        <v>5.541277988355844E-12</v>
      </c>
      <c r="D24" s="4">
        <f ca="1" t="shared" si="0"/>
        <v>7.762111256658196E-12</v>
      </c>
      <c r="E24" s="26">
        <f t="shared" si="2"/>
        <v>6.450585206301744E-12</v>
      </c>
      <c r="F24" s="22"/>
      <c r="Y24" s="27">
        <f t="shared" si="3"/>
        <v>1.1611053371343139E-10</v>
      </c>
      <c r="Z24" s="27">
        <f t="shared" si="4"/>
        <v>2.089989606841765E-09</v>
      </c>
    </row>
    <row r="25" spans="2:26" ht="21" customHeight="1">
      <c r="B25" s="4">
        <f t="shared" si="5"/>
        <v>19</v>
      </c>
      <c r="C25" s="4">
        <f t="shared" si="1"/>
        <v>5.83292419826931E-13</v>
      </c>
      <c r="D25" s="4">
        <f ca="1" t="shared" si="0"/>
        <v>6.738294413966848E-13</v>
      </c>
      <c r="E25" s="26">
        <f t="shared" si="2"/>
        <v>5.59975769803041E-13</v>
      </c>
      <c r="F25" s="22"/>
      <c r="Y25" s="27">
        <f t="shared" si="3"/>
        <v>1.0639539626257778E-11</v>
      </c>
      <c r="Z25" s="27">
        <f t="shared" si="4"/>
        <v>2.0215125289889779E-10</v>
      </c>
    </row>
    <row r="26" spans="2:26" ht="21" customHeight="1" thickBot="1">
      <c r="B26" s="4">
        <f t="shared" si="5"/>
        <v>20</v>
      </c>
      <c r="C26" s="4">
        <f t="shared" si="1"/>
        <v>5.83292419826931E-14</v>
      </c>
      <c r="D26" s="4">
        <f ca="1" t="shared" si="0"/>
        <v>7.10996283363387E-14</v>
      </c>
      <c r="E26" s="26">
        <f t="shared" si="2"/>
        <v>5.908627119026808E-14</v>
      </c>
      <c r="F26" s="22"/>
      <c r="Y26" s="28">
        <f t="shared" si="3"/>
        <v>1.1817254238053616E-12</v>
      </c>
      <c r="Z26" s="28">
        <f t="shared" si="4"/>
        <v>2.363450847610723E-11</v>
      </c>
    </row>
    <row r="27" spans="2:26" ht="24" thickBot="1">
      <c r="B27" s="1" t="s">
        <v>1</v>
      </c>
      <c r="C27" s="4">
        <f>IF(B27&gt;E$2,"",BINOMDIST($B27,E$2,E$3,0))</f>
      </c>
      <c r="D27" s="15">
        <f>SUM(D6:D26)</f>
        <v>1.2033189250915077</v>
      </c>
      <c r="E27" s="15">
        <f>SUM(E6:E26)</f>
        <v>0.9999999999999994</v>
      </c>
      <c r="F27" s="15"/>
      <c r="X27" s="2" t="s">
        <v>10</v>
      </c>
      <c r="Y27" s="29">
        <f>SUM(Y6:Y26)</f>
        <v>2.1667745088417614</v>
      </c>
      <c r="Z27" s="29">
        <f>SUM(Z6:Z26)</f>
        <v>6.858006011416176</v>
      </c>
    </row>
  </sheetData>
  <sheetProtection/>
  <printOptions/>
  <pageMargins left="0.75" right="0.75" top="1" bottom="1" header="0.5" footer="0.5"/>
  <pageSetup horizontalDpi="360" verticalDpi="36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 riley</dc:creator>
  <cp:keywords/>
  <dc:description/>
  <cp:lastModifiedBy>Max Riley</cp:lastModifiedBy>
  <cp:lastPrinted>1999-09-06T00:55:49Z</cp:lastPrinted>
  <dcterms:modified xsi:type="dcterms:W3CDTF">2013-08-14T10:19:25Z</dcterms:modified>
  <cp:category/>
  <cp:version/>
  <cp:contentType/>
  <cp:contentStatus/>
</cp:coreProperties>
</file>